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2 oz" sheetId="1" r:id="rId4"/>
    <sheet state="visible" name="64 oz" sheetId="2" r:id="rId5"/>
  </sheets>
  <definedNames>
    <definedName name="price2">#REF!</definedName>
    <definedName localSheetId="0" name="price1">'32 oz'!$F$6</definedName>
    <definedName localSheetId="1" name="price2">'64 oz'!$G$6</definedName>
    <definedName name="Size">#REF!</definedName>
    <definedName localSheetId="1" name="price1">'64 oz'!$F$6</definedName>
    <definedName localSheetId="0" name="price7">'32 oz'!$L$6</definedName>
    <definedName localSheetId="0" name="price4">'32 oz'!$I$6</definedName>
    <definedName name="price3">#REF!</definedName>
    <definedName name="ozperL">'64 oz'!$G$2</definedName>
    <definedName localSheetId="0" name="price5">'32 oz'!$J$6</definedName>
    <definedName name="price7">#REF!</definedName>
    <definedName localSheetId="1" name="price4">'64 oz'!$I$6</definedName>
    <definedName name="price5">#REF!</definedName>
    <definedName localSheetId="0" name="price3">'32 oz'!$H$6</definedName>
    <definedName localSheetId="0" name="price6">'32 oz'!$K$6</definedName>
    <definedName localSheetId="0" name="ozperL">'32 oz'!$G$2</definedName>
    <definedName name="price1">#REF!</definedName>
    <definedName localSheetId="1" name="price7">'64 oz'!$L$6</definedName>
    <definedName name="price6">#REF!</definedName>
    <definedName localSheetId="1" name="price3">'64 oz'!$H$6</definedName>
    <definedName localSheetId="0" name="Size">'32 oz'!$C$4</definedName>
    <definedName localSheetId="1" name="price5">'64 oz'!$J$6</definedName>
    <definedName localSheetId="0" name="price2">'32 oz'!$G$6</definedName>
    <definedName localSheetId="1" name="Size">'64 oz'!$C$4</definedName>
    <definedName localSheetId="1" name="price6">'64 oz'!$K$6</definedName>
    <definedName name="price4">#REF!</definedName>
  </definedNames>
  <calcPr/>
</workbook>
</file>

<file path=xl/sharedStrings.xml><?xml version="1.0" encoding="utf-8"?>
<sst xmlns="http://schemas.openxmlformats.org/spreadsheetml/2006/main" count="36" uniqueCount="18">
  <si>
    <t>US fl oz / L</t>
  </si>
  <si>
    <t>TBS Prcie List:</t>
  </si>
  <si>
    <t>https://www.thebeerstore.ca/licensees/prices-surcharges/</t>
  </si>
  <si>
    <t>Growler Size:</t>
  </si>
  <si>
    <t>Margin if sold at:</t>
  </si>
  <si>
    <t>Brand</t>
  </si>
  <si>
    <t>Keg</t>
  </si>
  <si>
    <t>$/oz</t>
  </si>
  <si>
    <t>Cost</t>
  </si>
  <si>
    <t>Canadian / Coors Light</t>
  </si>
  <si>
    <t>Rickard's Red</t>
  </si>
  <si>
    <t>Lagunitas</t>
  </si>
  <si>
    <t>Bud / Bud Light</t>
  </si>
  <si>
    <t>Belgian Moon</t>
  </si>
  <si>
    <t>Creemore IPA (30L)</t>
  </si>
  <si>
    <t>Stella</t>
  </si>
  <si>
    <t>Kronenbourg (50L)</t>
  </si>
  <si>
    <t>Steam Whistle (50L)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</si>
</sst>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"/>
    <numFmt numFmtId="165" formatCode="#,##0.000"/>
    <numFmt numFmtId="166" formatCode="[$$]#,##0.00"/>
    <numFmt numFmtId="167" formatCode="[$$]#,##0.0000"/>
  </numFmts>
  <fonts count="7">
    <font>
      <sz val="10.0"/>
      <color rgb="FF000000"/>
      <name val="Arial"/>
    </font>
    <font>
      <sz val="12.0"/>
      <color theme="1"/>
      <name val="Open Sans"/>
    </font>
    <font>
      <u/>
      <sz val="12.0"/>
      <color rgb="FF0000FF"/>
      <name val="Open Sans"/>
    </font>
    <font>
      <b/>
      <sz val="12.0"/>
      <color theme="1"/>
      <name val="Open Sans"/>
    </font>
    <font>
      <b/>
      <sz val="12.0"/>
      <color rgb="FFFFFFFF"/>
      <name val="Open Sans"/>
    </font>
    <font>
      <b/>
      <sz val="12.0"/>
      <color rgb="FFFFFFFF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6FA8DC"/>
        <bgColor rgb="FF6FA8DC"/>
      </patternFill>
    </fill>
    <fill>
      <patternFill patternType="solid">
        <fgColor rgb="FF1C4587"/>
        <bgColor rgb="FF1C4587"/>
      </patternFill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0" fillId="0" fontId="1" numFmtId="164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1" numFmtId="165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2" fontId="3" numFmtId="0" xfId="0" applyAlignment="1" applyFill="1" applyFont="1">
      <alignment horizontal="center" readingOrder="0"/>
    </xf>
    <xf borderId="0" fillId="3" fontId="4" numFmtId="0" xfId="0" applyAlignment="1" applyFill="1" applyFont="1">
      <alignment horizontal="center" readingOrder="0"/>
    </xf>
    <xf borderId="0" fillId="3" fontId="4" numFmtId="164" xfId="0" applyAlignment="1" applyFont="1" applyNumberFormat="1">
      <alignment horizontal="center" readingOrder="0"/>
    </xf>
    <xf borderId="0" fillId="3" fontId="5" numFmtId="166" xfId="0" applyAlignment="1" applyFont="1" applyNumberFormat="1">
      <alignment horizontal="right" vertical="bottom"/>
    </xf>
    <xf borderId="0" fillId="0" fontId="3" numFmtId="0" xfId="0" applyFont="1"/>
    <xf borderId="0" fillId="0" fontId="1" numFmtId="164" xfId="0" applyFont="1" applyNumberFormat="1"/>
    <xf borderId="0" fillId="0" fontId="1" numFmtId="166" xfId="0" applyFont="1" applyNumberFormat="1"/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6" xfId="0" applyAlignment="1" applyFont="1" applyNumberFormat="1">
      <alignment readingOrder="0"/>
    </xf>
    <xf borderId="0" fillId="0" fontId="1" numFmtId="167" xfId="0" applyFont="1" applyNumberFormat="1"/>
    <xf borderId="0" fillId="0" fontId="1" numFmtId="0" xfId="0" applyAlignment="1" applyFont="1">
      <alignment horizontal="left" readingOrder="0"/>
    </xf>
    <xf borderId="0" fillId="0" fontId="1" numFmtId="164" xfId="0" applyAlignment="1" applyFont="1" applyNumberFormat="1">
      <alignment readingOrder="0"/>
    </xf>
    <xf borderId="0" fillId="0" fontId="1" numFmtId="166" xfId="0" applyAlignment="1" applyFont="1" applyNumberFormat="1">
      <alignment readingOrder="0"/>
    </xf>
    <xf borderId="0" fillId="0" fontId="1" numFmtId="0" xfId="0" applyAlignment="1" applyFont="1">
      <alignment horizontal="left"/>
    </xf>
    <xf borderId="0" fillId="0" fontId="6" numFmtId="0" xfId="0" applyAlignment="1" applyFont="1">
      <alignment horizontal="left"/>
    </xf>
    <xf borderId="0" fillId="3" fontId="4" numFmtId="166" xfId="0" applyAlignment="1" applyFont="1" applyNumberFormat="1">
      <alignment readingOrder="0"/>
    </xf>
    <xf borderId="0" fillId="0" fontId="1" numFmtId="164" xfId="0" applyFont="1" applyNumberFormat="1"/>
    <xf borderId="0" fillId="0" fontId="1" numFmtId="166" xfId="0" applyFont="1" applyNumberFormat="1"/>
    <xf borderId="0" fillId="0" fontId="1" numFmtId="0" xfId="0" applyFon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95250</xdr:rowOff>
    </xdr:from>
    <xdr:ext cx="733425" cy="4857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95250</xdr:rowOff>
    </xdr:from>
    <xdr:ext cx="733425" cy="4857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beerstore.ca/licensees/prices-surcharges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beerstore.ca/licensees/prices-surcharges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86"/>
    <col customWidth="1" min="2" max="3" width="9.57"/>
    <col customWidth="1" min="4" max="5" width="11.71"/>
  </cols>
  <sheetData>
    <row r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1"/>
      <c r="B2" s="2"/>
      <c r="C2" s="3"/>
      <c r="D2" s="4"/>
      <c r="E2" s="4"/>
      <c r="F2" s="1" t="s">
        <v>0</v>
      </c>
      <c r="G2" s="5">
        <v>33.814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1"/>
      <c r="B3" s="2"/>
      <c r="C3" s="3"/>
      <c r="D3" s="4"/>
      <c r="E3" s="4"/>
      <c r="F3" s="1" t="s">
        <v>1</v>
      </c>
      <c r="G3" s="6" t="s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"/>
      <c r="B4" s="1" t="s">
        <v>3</v>
      </c>
      <c r="C4" s="3">
        <v>32.0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7"/>
      <c r="B5" s="8"/>
      <c r="C5" s="7"/>
      <c r="F5" s="9" t="s">
        <v>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10" t="s">
        <v>5</v>
      </c>
      <c r="B6" s="11" t="s">
        <v>6</v>
      </c>
      <c r="D6" s="10" t="s">
        <v>7</v>
      </c>
      <c r="E6" s="10" t="s">
        <v>8</v>
      </c>
      <c r="F6" s="12">
        <v>11.99</v>
      </c>
      <c r="G6" s="12">
        <v>12.49</v>
      </c>
      <c r="H6" s="12">
        <v>12.99</v>
      </c>
      <c r="I6" s="12">
        <v>13.49</v>
      </c>
      <c r="J6" s="12">
        <v>13.99</v>
      </c>
      <c r="K6" s="12">
        <v>14.49</v>
      </c>
      <c r="L6" s="12">
        <v>14.99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>
      <c r="A7" s="4"/>
      <c r="B7" s="14"/>
      <c r="C7" s="15"/>
      <c r="D7" s="15"/>
      <c r="E7" s="1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16" t="s">
        <v>9</v>
      </c>
      <c r="B8" s="17">
        <v>58.6</v>
      </c>
      <c r="C8" s="18">
        <v>268.1</v>
      </c>
      <c r="D8" s="19">
        <f>C8/('32 oz'!ozperL*B8)</f>
        <v>0.1353015119</v>
      </c>
      <c r="E8" s="15">
        <f>'32 oz'!Size*D8</f>
        <v>4.329648382</v>
      </c>
      <c r="F8" s="15">
        <f>'32 oz'!price1-E8</f>
        <v>7.660351618</v>
      </c>
      <c r="G8" s="15">
        <f>'32 oz'!price2-E8</f>
        <v>8.160351618</v>
      </c>
      <c r="H8" s="15">
        <f>'32 oz'!price3-E8</f>
        <v>8.660351618</v>
      </c>
      <c r="I8" s="15">
        <f>'32 oz'!price4-E8</f>
        <v>9.160351618</v>
      </c>
      <c r="J8" s="15">
        <f>'32 oz'!price5-E8</f>
        <v>9.660351618</v>
      </c>
      <c r="K8" s="15">
        <f>'32 oz'!price6-E8</f>
        <v>10.16035162</v>
      </c>
      <c r="L8" s="15">
        <f>'32 oz'!price7-E8</f>
        <v>10.66035162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16" t="s">
        <v>10</v>
      </c>
      <c r="B9" s="17">
        <v>58.6</v>
      </c>
      <c r="C9" s="18">
        <v>279.6</v>
      </c>
      <c r="D9" s="19">
        <f>C9/('32 oz'!ozperL*B9)</f>
        <v>0.1411051948</v>
      </c>
      <c r="E9" s="15">
        <f>'32 oz'!Size*D9</f>
        <v>4.515366235</v>
      </c>
      <c r="F9" s="15">
        <f>'32 oz'!price1-E9</f>
        <v>7.474633765</v>
      </c>
      <c r="G9" s="15">
        <f>'32 oz'!price2-E9</f>
        <v>7.974633765</v>
      </c>
      <c r="H9" s="15">
        <f>'32 oz'!price3-E9</f>
        <v>8.474633765</v>
      </c>
      <c r="I9" s="15">
        <f>'32 oz'!price4-E9</f>
        <v>8.974633765</v>
      </c>
      <c r="J9" s="15">
        <f>'32 oz'!price5-E9</f>
        <v>9.474633765</v>
      </c>
      <c r="K9" s="15">
        <f>'32 oz'!price6-E9</f>
        <v>9.974633765</v>
      </c>
      <c r="L9" s="15">
        <f>'32 oz'!price7-E9</f>
        <v>10.47463377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16" t="s">
        <v>11</v>
      </c>
      <c r="B10" s="17">
        <v>58.6</v>
      </c>
      <c r="C10" s="18">
        <v>295.8</v>
      </c>
      <c r="D10" s="19">
        <f>C10/('32 oz'!ozperL*B10)</f>
        <v>0.1492808177</v>
      </c>
      <c r="E10" s="15">
        <f>'32 oz'!Size*D10</f>
        <v>4.776986167</v>
      </c>
      <c r="F10" s="15">
        <f>'32 oz'!price1-E10</f>
        <v>7.213013833</v>
      </c>
      <c r="G10" s="15">
        <f>'32 oz'!price2-E10</f>
        <v>7.713013833</v>
      </c>
      <c r="H10" s="15">
        <f>'32 oz'!price3-E10</f>
        <v>8.213013833</v>
      </c>
      <c r="I10" s="15">
        <f>'32 oz'!price4-E10</f>
        <v>8.713013833</v>
      </c>
      <c r="J10" s="15">
        <f>'32 oz'!price5-E10</f>
        <v>9.213013833</v>
      </c>
      <c r="K10" s="15">
        <f>'32 oz'!price6-E10</f>
        <v>9.713013833</v>
      </c>
      <c r="L10" s="15">
        <f>'32 oz'!price7-E10</f>
        <v>10.21301383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16" t="s">
        <v>12</v>
      </c>
      <c r="B11" s="17">
        <v>58.6</v>
      </c>
      <c r="C11" s="18">
        <v>268.1</v>
      </c>
      <c r="D11" s="19">
        <f>C11/('32 oz'!ozperL*B11)</f>
        <v>0.1353015119</v>
      </c>
      <c r="E11" s="15">
        <f>'32 oz'!Size*D11</f>
        <v>4.329648382</v>
      </c>
      <c r="F11" s="15">
        <f>'32 oz'!price1-E11</f>
        <v>7.660351618</v>
      </c>
      <c r="G11" s="15">
        <f>'32 oz'!price2-E11</f>
        <v>8.160351618</v>
      </c>
      <c r="H11" s="15">
        <f>'32 oz'!price3-E11</f>
        <v>8.660351618</v>
      </c>
      <c r="I11" s="15">
        <f>'32 oz'!price4-E11</f>
        <v>9.160351618</v>
      </c>
      <c r="J11" s="15">
        <f>'32 oz'!price5-E11</f>
        <v>9.660351618</v>
      </c>
      <c r="K11" s="15">
        <f>'32 oz'!price6-E11</f>
        <v>10.16035162</v>
      </c>
      <c r="L11" s="15">
        <f>'32 oz'!price7-E11</f>
        <v>10.66035162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16" t="s">
        <v>13</v>
      </c>
      <c r="B12" s="17">
        <v>58.6</v>
      </c>
      <c r="C12" s="18">
        <v>279.6</v>
      </c>
      <c r="D12" s="19">
        <f>C12/('32 oz'!ozperL*B12)</f>
        <v>0.1411051948</v>
      </c>
      <c r="E12" s="15">
        <f>'32 oz'!Size*D12</f>
        <v>4.515366235</v>
      </c>
      <c r="F12" s="15">
        <f>'32 oz'!price1-E12</f>
        <v>7.474633765</v>
      </c>
      <c r="G12" s="15">
        <f>'32 oz'!price2-E12</f>
        <v>7.974633765</v>
      </c>
      <c r="H12" s="15">
        <f>'32 oz'!price3-E12</f>
        <v>8.474633765</v>
      </c>
      <c r="I12" s="15">
        <f>'32 oz'!price4-E12</f>
        <v>8.974633765</v>
      </c>
      <c r="J12" s="15">
        <f>'32 oz'!price5-E12</f>
        <v>9.474633765</v>
      </c>
      <c r="K12" s="15">
        <f>'32 oz'!price6-E12</f>
        <v>9.974633765</v>
      </c>
      <c r="L12" s="15">
        <f>'32 oz'!price7-E12</f>
        <v>10.47463377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20" t="s">
        <v>14</v>
      </c>
      <c r="B13" s="17">
        <v>30.0</v>
      </c>
      <c r="C13" s="18">
        <v>141.15</v>
      </c>
      <c r="D13" s="19">
        <f>C13/('32 oz'!ozperL*B13)</f>
        <v>0.13914355</v>
      </c>
      <c r="E13" s="15">
        <f>'32 oz'!Size*D13</f>
        <v>4.4525936</v>
      </c>
      <c r="F13" s="15">
        <f>'32 oz'!price1-E13</f>
        <v>7.5374064</v>
      </c>
      <c r="G13" s="15">
        <f>'32 oz'!price2-E13</f>
        <v>8.0374064</v>
      </c>
      <c r="H13" s="15">
        <f>'32 oz'!price3-E13</f>
        <v>8.5374064</v>
      </c>
      <c r="I13" s="15">
        <f>'32 oz'!price4-E13</f>
        <v>9.0374064</v>
      </c>
      <c r="J13" s="15">
        <f>'32 oz'!price5-E13</f>
        <v>9.5374064</v>
      </c>
      <c r="K13" s="15">
        <f>'32 oz'!price6-E13</f>
        <v>10.0374064</v>
      </c>
      <c r="L13" s="15">
        <f>'32 oz'!price7-E13</f>
        <v>10.5374064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20" t="s">
        <v>15</v>
      </c>
      <c r="B14" s="17">
        <v>58.6</v>
      </c>
      <c r="C14" s="18">
        <v>361.91</v>
      </c>
      <c r="D14" s="19">
        <f>C14/('32 oz'!ozperL*B14)</f>
        <v>0.1826444244</v>
      </c>
      <c r="E14" s="15">
        <f>'32 oz'!Size*D14</f>
        <v>5.844621581</v>
      </c>
      <c r="F14" s="15">
        <f>'32 oz'!price1-E14</f>
        <v>6.145378419</v>
      </c>
      <c r="G14" s="15">
        <f>'32 oz'!price2-E14</f>
        <v>6.645378419</v>
      </c>
      <c r="H14" s="15">
        <f>'32 oz'!price3-E14</f>
        <v>7.145378419</v>
      </c>
      <c r="I14" s="15">
        <f>'32 oz'!price4-E14</f>
        <v>7.645378419</v>
      </c>
      <c r="J14" s="15">
        <f>'32 oz'!price5-E14</f>
        <v>8.145378419</v>
      </c>
      <c r="K14" s="15">
        <f>'32 oz'!price6-E14</f>
        <v>8.645378419</v>
      </c>
      <c r="L14" s="15">
        <f>'32 oz'!price7-E14</f>
        <v>9.145378419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20" t="s">
        <v>16</v>
      </c>
      <c r="B15" s="17">
        <v>50.0</v>
      </c>
      <c r="C15" s="18">
        <v>288.01</v>
      </c>
      <c r="D15" s="19">
        <f>C15/('32 oz'!ozperL*B15)</f>
        <v>0.1703495594</v>
      </c>
      <c r="E15" s="15">
        <f>'32 oz'!Size*D15</f>
        <v>5.451185899</v>
      </c>
      <c r="F15" s="15">
        <f>'32 oz'!price1-E15</f>
        <v>6.538814101</v>
      </c>
      <c r="G15" s="15">
        <f>'32 oz'!price2-E15</f>
        <v>7.038814101</v>
      </c>
      <c r="H15" s="15">
        <f>'32 oz'!price3-E15</f>
        <v>7.538814101</v>
      </c>
      <c r="I15" s="15">
        <f>'32 oz'!price4-E15</f>
        <v>8.038814101</v>
      </c>
      <c r="J15" s="15">
        <f>'32 oz'!price5-E15</f>
        <v>8.538814101</v>
      </c>
      <c r="K15" s="15">
        <f>'32 oz'!price6-E15</f>
        <v>9.038814101</v>
      </c>
      <c r="L15" s="15">
        <f>'32 oz'!price7-E15</f>
        <v>9.538814101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20" t="s">
        <v>17</v>
      </c>
      <c r="B16" s="21">
        <v>50.0</v>
      </c>
      <c r="C16" s="22">
        <v>221.19</v>
      </c>
      <c r="D16" s="19">
        <f>C16/('32 oz'!ozperL*B16)</f>
        <v>0.1308274679</v>
      </c>
      <c r="E16" s="15">
        <f>'32 oz'!Size*D16</f>
        <v>4.186478973</v>
      </c>
      <c r="F16" s="15">
        <f>'32 oz'!price1-E16</f>
        <v>7.803521027</v>
      </c>
      <c r="G16" s="15">
        <f>'32 oz'!price2-E16</f>
        <v>8.303521027</v>
      </c>
      <c r="H16" s="15">
        <f>'32 oz'!price3-E16</f>
        <v>8.803521027</v>
      </c>
      <c r="I16" s="15">
        <f>'32 oz'!price4-E16</f>
        <v>9.303521027</v>
      </c>
      <c r="J16" s="15">
        <f>'32 oz'!price5-E16</f>
        <v>9.803521027</v>
      </c>
      <c r="K16" s="15">
        <f>'32 oz'!price6-E16</f>
        <v>10.30352103</v>
      </c>
      <c r="L16" s="15">
        <f>'32 oz'!price7-E16</f>
        <v>10.80352103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20"/>
      <c r="B17" s="14"/>
      <c r="C17" s="15"/>
      <c r="D17" s="19" t="str">
        <f>C17/('32 oz'!ozperL*B17)</f>
        <v>#DIV/0!</v>
      </c>
      <c r="E17" s="15" t="str">
        <f>'32 oz'!Size*D17</f>
        <v>#DIV/0!</v>
      </c>
      <c r="F17" s="4" t="str">
        <f>'32 oz'!price1-E17</f>
        <v>#DIV/0!</v>
      </c>
      <c r="G17" s="4" t="str">
        <f>'32 oz'!price2-E17</f>
        <v>#DIV/0!</v>
      </c>
      <c r="H17" s="4" t="str">
        <f>'32 oz'!price3-E17</f>
        <v>#DIV/0!</v>
      </c>
      <c r="I17" s="4" t="str">
        <f>'32 oz'!price4-E17</f>
        <v>#DIV/0!</v>
      </c>
      <c r="J17" s="4" t="str">
        <f>'32 oz'!price5-E17</f>
        <v>#DIV/0!</v>
      </c>
      <c r="K17" s="4" t="str">
        <f>'32 oz'!price6-E17</f>
        <v>#DIV/0!</v>
      </c>
      <c r="L17" s="4" t="str">
        <f>'32 oz'!price7-E17</f>
        <v>#DIV/0!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23"/>
      <c r="B18" s="14"/>
      <c r="C18" s="4"/>
      <c r="D18" s="19" t="str">
        <f>C18/('32 oz'!ozperL*B18)</f>
        <v>#DIV/0!</v>
      </c>
      <c r="E18" s="15" t="str">
        <f>'32 oz'!Size*D18</f>
        <v>#DIV/0!</v>
      </c>
      <c r="F18" s="4" t="str">
        <f>'32 oz'!price1-E18</f>
        <v>#DIV/0!</v>
      </c>
      <c r="G18" s="4" t="str">
        <f>'32 oz'!price2-E18</f>
        <v>#DIV/0!</v>
      </c>
      <c r="H18" s="4" t="str">
        <f>'32 oz'!price3-E18</f>
        <v>#DIV/0!</v>
      </c>
      <c r="I18" s="4" t="str">
        <f>'32 oz'!price4-E18</f>
        <v>#DIV/0!</v>
      </c>
      <c r="J18" s="4" t="str">
        <f>'32 oz'!price5-E18</f>
        <v>#DIV/0!</v>
      </c>
      <c r="K18" s="4" t="str">
        <f>'32 oz'!price6-E18</f>
        <v>#DIV/0!</v>
      </c>
      <c r="L18" s="4" t="str">
        <f>'32 oz'!price7-E18</f>
        <v>#DIV/0!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24"/>
      <c r="C19" s="4"/>
      <c r="D19" s="19" t="str">
        <f>C19/('32 oz'!ozperL*B19)</f>
        <v>#DIV/0!</v>
      </c>
      <c r="E19" s="15" t="str">
        <f>'32 oz'!Size*D19</f>
        <v>#DIV/0!</v>
      </c>
      <c r="F19" s="4" t="str">
        <f>'32 oz'!price1-E19</f>
        <v>#DIV/0!</v>
      </c>
      <c r="G19" s="4" t="str">
        <f>'32 oz'!price2-E19</f>
        <v>#DIV/0!</v>
      </c>
      <c r="H19" s="4" t="str">
        <f>'32 oz'!price3-E19</f>
        <v>#DIV/0!</v>
      </c>
      <c r="I19" s="4" t="str">
        <f>'32 oz'!price4-E19</f>
        <v>#DIV/0!</v>
      </c>
      <c r="J19" s="4" t="str">
        <f>'32 oz'!price5-E19</f>
        <v>#DIV/0!</v>
      </c>
      <c r="K19" s="4" t="str">
        <f>'32 oz'!price6-E19</f>
        <v>#DIV/0!</v>
      </c>
      <c r="L19" s="4" t="str">
        <f>'32 oz'!price7-E19</f>
        <v>#DIV/0!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20"/>
      <c r="B20" s="14"/>
      <c r="C20" s="4"/>
      <c r="D20" s="19" t="str">
        <f>C20/('32 oz'!ozperL*B20)</f>
        <v>#DIV/0!</v>
      </c>
      <c r="E20" s="15" t="str">
        <f>'32 oz'!Size*D20</f>
        <v>#DIV/0!</v>
      </c>
      <c r="F20" s="4" t="str">
        <f>'32 oz'!price1-E20</f>
        <v>#DIV/0!</v>
      </c>
      <c r="G20" s="4" t="str">
        <f>'32 oz'!price2-E20</f>
        <v>#DIV/0!</v>
      </c>
      <c r="H20" s="4" t="str">
        <f>'32 oz'!price3-E20</f>
        <v>#DIV/0!</v>
      </c>
      <c r="I20" s="4" t="str">
        <f>'32 oz'!price4-E20</f>
        <v>#DIV/0!</v>
      </c>
      <c r="J20" s="4" t="str">
        <f>'32 oz'!price5-E20</f>
        <v>#DIV/0!</v>
      </c>
      <c r="K20" s="4" t="str">
        <f>'32 oz'!price6-E20</f>
        <v>#DIV/0!</v>
      </c>
      <c r="L20" s="4" t="str">
        <f>'32 oz'!price7-E20</f>
        <v>#DIV/0!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23"/>
      <c r="B21" s="14"/>
      <c r="C21" s="4"/>
      <c r="D21" s="19" t="str">
        <f>C21/('32 oz'!ozperL*B21)</f>
        <v>#DIV/0!</v>
      </c>
      <c r="E21" s="15" t="str">
        <f>'32 oz'!Size*D21</f>
        <v>#DIV/0!</v>
      </c>
      <c r="F21" s="4" t="str">
        <f>'32 oz'!price1-E21</f>
        <v>#DIV/0!</v>
      </c>
      <c r="G21" s="4" t="str">
        <f>'32 oz'!price2-E21</f>
        <v>#DIV/0!</v>
      </c>
      <c r="H21" s="4" t="str">
        <f>'32 oz'!price3-E21</f>
        <v>#DIV/0!</v>
      </c>
      <c r="I21" s="4" t="str">
        <f>'32 oz'!price4-E21</f>
        <v>#DIV/0!</v>
      </c>
      <c r="J21" s="4" t="str">
        <f>'32 oz'!price5-E21</f>
        <v>#DIV/0!</v>
      </c>
      <c r="K21" s="4" t="str">
        <f>'32 oz'!price6-E21</f>
        <v>#DIV/0!</v>
      </c>
      <c r="L21" s="4" t="str">
        <f>'32 oz'!price7-E21</f>
        <v>#DIV/0!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23"/>
      <c r="B22" s="14"/>
      <c r="C22" s="4"/>
      <c r="D22" s="19" t="str">
        <f>C22/('32 oz'!ozperL*B22)</f>
        <v>#DIV/0!</v>
      </c>
      <c r="E22" s="15" t="str">
        <f>'32 oz'!Size*D22</f>
        <v>#DIV/0!</v>
      </c>
      <c r="F22" s="4" t="str">
        <f>'32 oz'!price1-E22</f>
        <v>#DIV/0!</v>
      </c>
      <c r="G22" s="4" t="str">
        <f>'32 oz'!price2-E22</f>
        <v>#DIV/0!</v>
      </c>
      <c r="H22" s="4" t="str">
        <f>'32 oz'!price3-E22</f>
        <v>#DIV/0!</v>
      </c>
      <c r="I22" s="4" t="str">
        <f>'32 oz'!price4-E22</f>
        <v>#DIV/0!</v>
      </c>
      <c r="J22" s="4" t="str">
        <f>'32 oz'!price5-E22</f>
        <v>#DIV/0!</v>
      </c>
      <c r="K22" s="4" t="str">
        <f>'32 oz'!price6-E22</f>
        <v>#DIV/0!</v>
      </c>
      <c r="L22" s="4" t="str">
        <f>'32 oz'!price7-E22</f>
        <v>#DIV/0!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23"/>
      <c r="B23" s="14"/>
      <c r="C23" s="4"/>
      <c r="D23" s="19" t="str">
        <f>C23/('32 oz'!ozperL*B23)</f>
        <v>#DIV/0!</v>
      </c>
      <c r="E23" s="15" t="str">
        <f>'32 oz'!Size*D23</f>
        <v>#DIV/0!</v>
      </c>
      <c r="F23" s="4" t="str">
        <f>'32 oz'!price1-E23</f>
        <v>#DIV/0!</v>
      </c>
      <c r="G23" s="4" t="str">
        <f>'32 oz'!price2-E23</f>
        <v>#DIV/0!</v>
      </c>
      <c r="H23" s="4" t="str">
        <f>'32 oz'!price3-E23</f>
        <v>#DIV/0!</v>
      </c>
      <c r="I23" s="4" t="str">
        <f>'32 oz'!price4-E23</f>
        <v>#DIV/0!</v>
      </c>
      <c r="J23" s="4" t="str">
        <f>'32 oz'!price5-E23</f>
        <v>#DIV/0!</v>
      </c>
      <c r="K23" s="4" t="str">
        <f>'32 oz'!price6-E23</f>
        <v>#DIV/0!</v>
      </c>
      <c r="L23" s="4" t="str">
        <f>'32 oz'!price7-E23</f>
        <v>#DIV/0!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23"/>
      <c r="B24" s="14"/>
      <c r="C24" s="4"/>
      <c r="D24" s="19" t="str">
        <f>C24/('32 oz'!ozperL*B24)</f>
        <v>#DIV/0!</v>
      </c>
      <c r="E24" s="15" t="str">
        <f>'32 oz'!Size*D24</f>
        <v>#DIV/0!</v>
      </c>
      <c r="F24" s="4" t="str">
        <f>'32 oz'!price1-E24</f>
        <v>#DIV/0!</v>
      </c>
      <c r="G24" s="4" t="str">
        <f>'32 oz'!price2-E24</f>
        <v>#DIV/0!</v>
      </c>
      <c r="H24" s="4" t="str">
        <f>'32 oz'!price3-E24</f>
        <v>#DIV/0!</v>
      </c>
      <c r="I24" s="4" t="str">
        <f>'32 oz'!price4-E24</f>
        <v>#DIV/0!</v>
      </c>
      <c r="J24" s="4" t="str">
        <f>'32 oz'!price5-E24</f>
        <v>#DIV/0!</v>
      </c>
      <c r="K24" s="4" t="str">
        <f>'32 oz'!price6-E24</f>
        <v>#DIV/0!</v>
      </c>
      <c r="L24" s="4" t="str">
        <f>'32 oz'!price7-E24</f>
        <v>#DIV/0!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23"/>
      <c r="B25" s="14"/>
      <c r="C25" s="4"/>
      <c r="D25" s="19" t="str">
        <f>C25/('32 oz'!ozperL*B25)</f>
        <v>#DIV/0!</v>
      </c>
      <c r="E25" s="15" t="str">
        <f>'32 oz'!Size*D25</f>
        <v>#DIV/0!</v>
      </c>
      <c r="F25" s="4" t="str">
        <f>'32 oz'!price1-E25</f>
        <v>#DIV/0!</v>
      </c>
      <c r="G25" s="4" t="str">
        <f>'32 oz'!price2-E25</f>
        <v>#DIV/0!</v>
      </c>
      <c r="H25" s="4" t="str">
        <f>'32 oz'!price3-E25</f>
        <v>#DIV/0!</v>
      </c>
      <c r="I25" s="4" t="str">
        <f>'32 oz'!price4-E25</f>
        <v>#DIV/0!</v>
      </c>
      <c r="J25" s="4" t="str">
        <f>'32 oz'!price5-E25</f>
        <v>#DIV/0!</v>
      </c>
      <c r="K25" s="4" t="str">
        <f>'32 oz'!price6-E25</f>
        <v>#DIV/0!</v>
      </c>
      <c r="L25" s="4" t="str">
        <f>'32 oz'!price7-E25</f>
        <v>#DIV/0!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23"/>
      <c r="B26" s="14"/>
      <c r="C26" s="4"/>
      <c r="D26" s="4"/>
      <c r="E26" s="4"/>
      <c r="F26" s="4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23"/>
      <c r="B27" s="1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23"/>
      <c r="B28" s="1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23"/>
      <c r="B29" s="1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23"/>
      <c r="B30" s="1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4"/>
      <c r="B31" s="1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4"/>
      <c r="B32" s="1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4"/>
      <c r="B33" s="1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4"/>
      <c r="B34" s="1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4"/>
      <c r="B35" s="1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4"/>
      <c r="B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4"/>
      <c r="B37" s="1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4"/>
      <c r="B38" s="1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4"/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4"/>
      <c r="B40" s="1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4"/>
      <c r="B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4"/>
      <c r="B42" s="1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4"/>
      <c r="B43" s="1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4"/>
      <c r="B44" s="1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4"/>
      <c r="B45" s="1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4"/>
      <c r="B46" s="1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4"/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4"/>
      <c r="B48" s="1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4"/>
      <c r="B49" s="1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4"/>
      <c r="B50" s="1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4"/>
      <c r="B51" s="1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4"/>
      <c r="B52" s="1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4"/>
      <c r="B53" s="1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4"/>
      <c r="B54" s="1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4"/>
      <c r="B55" s="1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4"/>
      <c r="B56" s="1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4"/>
      <c r="B57" s="1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4"/>
      <c r="B58" s="1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4"/>
      <c r="B59" s="1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4"/>
      <c r="B60" s="1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4"/>
      <c r="B61" s="1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4"/>
      <c r="B62" s="1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4"/>
      <c r="B63" s="1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4"/>
      <c r="B64" s="1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4"/>
      <c r="B65" s="1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4"/>
      <c r="B66" s="1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4"/>
      <c r="B67" s="1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4"/>
      <c r="B68" s="1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4"/>
      <c r="B69" s="1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4"/>
      <c r="B70" s="1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4"/>
      <c r="B71" s="1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4"/>
      <c r="B72" s="1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4"/>
      <c r="B73" s="1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4"/>
      <c r="B74" s="1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4"/>
      <c r="B75" s="1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4"/>
      <c r="B77" s="1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4"/>
      <c r="B78" s="1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4"/>
      <c r="B79" s="1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4"/>
      <c r="B80" s="1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4"/>
      <c r="B81" s="1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4"/>
      <c r="B82" s="1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4"/>
      <c r="B83" s="1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4"/>
      <c r="B84" s="1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4"/>
      <c r="B85" s="1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"/>
      <c r="B86" s="1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4"/>
      <c r="B87" s="1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4"/>
      <c r="B88" s="1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4"/>
      <c r="B89" s="1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4"/>
      <c r="B90" s="1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4"/>
      <c r="B91" s="1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/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4"/>
      <c r="B93" s="1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4"/>
      <c r="B94" s="1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4"/>
      <c r="B95" s="1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4"/>
      <c r="B96" s="1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"/>
      <c r="B97" s="1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"/>
      <c r="B98" s="1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/>
      <c r="B99" s="1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/>
      <c r="B100" s="1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/>
      <c r="B101" s="1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/>
      <c r="B102" s="1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/>
      <c r="B103" s="1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/>
      <c r="B104" s="1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/>
      <c r="B105" s="1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/>
      <c r="B106" s="1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/>
      <c r="B107" s="1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/>
      <c r="B108" s="1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/>
      <c r="B109" s="1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/>
      <c r="B110" s="1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/>
      <c r="B111" s="1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/>
      <c r="B112" s="1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4"/>
      <c r="B113" s="1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4"/>
      <c r="B114" s="1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4"/>
      <c r="B115" s="1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4"/>
      <c r="B116" s="1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4"/>
      <c r="B117" s="1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/>
      <c r="B118" s="1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/>
      <c r="B119" s="1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/>
      <c r="B120" s="1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/>
      <c r="B121" s="1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/>
      <c r="B122" s="1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/>
      <c r="B123" s="1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/>
      <c r="B124" s="1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1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1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1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1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1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1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1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1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1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1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1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1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1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1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1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1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1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1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1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1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1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1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1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1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1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1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1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1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1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1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1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1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1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1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1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1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1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1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1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1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1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1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1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1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1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1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1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1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1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1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1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1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1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1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1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1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1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1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1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1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1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1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1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1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1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1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1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1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1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1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1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1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1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1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1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1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1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1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1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1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1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1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1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1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1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1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1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1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1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1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1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1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1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1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1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1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1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1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1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1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1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1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1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1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1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1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1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1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1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1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1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1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1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1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1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1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1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1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1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1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1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1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1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1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1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1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1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1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1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1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1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1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1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1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1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1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1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1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1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1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1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1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1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1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1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1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1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1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1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1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1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1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1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1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1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1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1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1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1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1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1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1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1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1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1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1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1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1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1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1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1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1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1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1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1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1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1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1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1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1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1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1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1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1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1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1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1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1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1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1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1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1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1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1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1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1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1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1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1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1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1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1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1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1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1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1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1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1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1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1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1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1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1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1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1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1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1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1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1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1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1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1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1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1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1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1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1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1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1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1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1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1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1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1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1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1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1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1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1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1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1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1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1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1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1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1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1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1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1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1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1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1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1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1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1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1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1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1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1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1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1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1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1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1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1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1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1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1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1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1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1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1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1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1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1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1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1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1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1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1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1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1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1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1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1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1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1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1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1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1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1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1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1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1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1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1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1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1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1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1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1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1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1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1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1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1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1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1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1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1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1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1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1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1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1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1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1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1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1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1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1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1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1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1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1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1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1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1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1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1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1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1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1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1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1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1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1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1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1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1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1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1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1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1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1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1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1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1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1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1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1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1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1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1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1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1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1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1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1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1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1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1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1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1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1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1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1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1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1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1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1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1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1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1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1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1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1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1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1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1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1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1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1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1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1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1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1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1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1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1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1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1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1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1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1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1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1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1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1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1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1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1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1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1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1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1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1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1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1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1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1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1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1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1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1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1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1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1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1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1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1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1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1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1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1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1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1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1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1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1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1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1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1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1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1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1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1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1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1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1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1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1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1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1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1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1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1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1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1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1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1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1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1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1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1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1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1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1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1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1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1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1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1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1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1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1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1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1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1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1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1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1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1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1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1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1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1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1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1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1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1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1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1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1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1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1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1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1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1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1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1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1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1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1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1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1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1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1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1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1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1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1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1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1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1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1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1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1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1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1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1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1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1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1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1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1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1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1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1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1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1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1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1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1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1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1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1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1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1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1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1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1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1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1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1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1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1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1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1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1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1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1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1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1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1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1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1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1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1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1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1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1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1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1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1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1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1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1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1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1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1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1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1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1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1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1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1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1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1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1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1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1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1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1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1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1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1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1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1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1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1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1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1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1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1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1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1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1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1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1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1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1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1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1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1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1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1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1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1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1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1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1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1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1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1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1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1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1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1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1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1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1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1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1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1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1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1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1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1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1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1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1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1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1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1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1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1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1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1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1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1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1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1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1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1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1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1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1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1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1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1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1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1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1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1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1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1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1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1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1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1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1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1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1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1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1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1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1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1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1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1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1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1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1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1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1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1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1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1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1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1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1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1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1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1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1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1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1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1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1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1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1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1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1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1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1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1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1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1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1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1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1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1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1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1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1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1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1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1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1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1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1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1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1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1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1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1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1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1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1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1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1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1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1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1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1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1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1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1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1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1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1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1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1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1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1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1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1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1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1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1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1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1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1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1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1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1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1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1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1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1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1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1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1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1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1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1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1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1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1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1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1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1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1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1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1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1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1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1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1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1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1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1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1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1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1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1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1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1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1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1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1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1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1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1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1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1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1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1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1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1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1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1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1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1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1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1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1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1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1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1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1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1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1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1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1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1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1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1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1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1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1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1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1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1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1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1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1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1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1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1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1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1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1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1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1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1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1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1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1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1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1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1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1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1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1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1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1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1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1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1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1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1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1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1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1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1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1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1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1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1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1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1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1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1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1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1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1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1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1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1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1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1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1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1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1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1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1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1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1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1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1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1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1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1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1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1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1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1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A997" s="4"/>
      <c r="B997" s="1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A998" s="4"/>
      <c r="B998" s="1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A999" s="4"/>
      <c r="B999" s="1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>
      <c r="A1000" s="4"/>
      <c r="B1000" s="1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>
      <c r="A1001" s="4"/>
      <c r="B1001" s="1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>
      <c r="A1002" s="4"/>
      <c r="B1002" s="1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</sheetData>
  <mergeCells count="2">
    <mergeCell ref="F5:L5"/>
    <mergeCell ref="B6:C6"/>
  </mergeCells>
  <hyperlinks>
    <hyperlink r:id="rId1" ref="G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86"/>
    <col customWidth="1" min="2" max="3" width="9.57"/>
    <col customWidth="1" min="4" max="5" width="11.71"/>
  </cols>
  <sheetData>
    <row r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1"/>
      <c r="B2" s="2"/>
      <c r="C2" s="3"/>
      <c r="D2" s="4"/>
      <c r="E2" s="4"/>
      <c r="F2" s="1" t="s">
        <v>0</v>
      </c>
      <c r="G2" s="5">
        <v>33.814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1"/>
      <c r="B3" s="2"/>
      <c r="C3" s="3"/>
      <c r="D3" s="4"/>
      <c r="E3" s="4"/>
      <c r="F3" s="1" t="s">
        <v>1</v>
      </c>
      <c r="G3" s="6" t="s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B4" s="1" t="s">
        <v>3</v>
      </c>
      <c r="C4" s="3">
        <v>64.0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7"/>
      <c r="B5" s="8"/>
      <c r="C5" s="7"/>
      <c r="F5" s="9" t="s">
        <v>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10" t="s">
        <v>5</v>
      </c>
      <c r="B6" s="11" t="s">
        <v>6</v>
      </c>
      <c r="D6" s="10" t="s">
        <v>7</v>
      </c>
      <c r="E6" s="10" t="s">
        <v>8</v>
      </c>
      <c r="F6" s="25">
        <v>15.49</v>
      </c>
      <c r="G6" s="25">
        <v>15.99</v>
      </c>
      <c r="H6" s="25">
        <v>16.49</v>
      </c>
      <c r="I6" s="25">
        <v>16.99</v>
      </c>
      <c r="J6" s="25">
        <v>17.49</v>
      </c>
      <c r="K6" s="25">
        <v>17.99</v>
      </c>
      <c r="L6" s="25">
        <v>18.49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>
      <c r="A7" s="4"/>
      <c r="B7" s="14"/>
      <c r="C7" s="15"/>
      <c r="D7" s="15"/>
      <c r="E7" s="1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16" t="s">
        <v>9</v>
      </c>
      <c r="B8" s="17">
        <v>58.6</v>
      </c>
      <c r="C8" s="18">
        <v>268.1</v>
      </c>
      <c r="D8" s="19">
        <f>C8/(ozperL*B8)</f>
        <v>0.1353015119</v>
      </c>
      <c r="E8" s="15">
        <f>'64 oz'!Size*D8</f>
        <v>8.659296763</v>
      </c>
      <c r="F8" s="15">
        <f>'64 oz'!price1-E8</f>
        <v>6.830703237</v>
      </c>
      <c r="G8" s="15">
        <f>'64 oz'!price2-E8</f>
        <v>7.330703237</v>
      </c>
      <c r="H8" s="15">
        <f>'64 oz'!price3-E8</f>
        <v>7.830703237</v>
      </c>
      <c r="I8" s="15">
        <f>'64 oz'!price4-E8</f>
        <v>8.330703237</v>
      </c>
      <c r="J8" s="15">
        <f>'64 oz'!price5-E8</f>
        <v>8.830703237</v>
      </c>
      <c r="K8" s="15">
        <f>'64 oz'!price6-E8</f>
        <v>9.330703237</v>
      </c>
      <c r="L8" s="15">
        <f>'64 oz'!price7-E8</f>
        <v>9.830703237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16" t="s">
        <v>10</v>
      </c>
      <c r="B9" s="17">
        <v>58.6</v>
      </c>
      <c r="C9" s="18">
        <v>279.6</v>
      </c>
      <c r="D9" s="19">
        <f>C9/(ozperL*B9)</f>
        <v>0.1411051948</v>
      </c>
      <c r="E9" s="15">
        <f>'64 oz'!Size*D9</f>
        <v>9.030732469</v>
      </c>
      <c r="F9" s="15">
        <f>'64 oz'!price1-E9</f>
        <v>6.459267531</v>
      </c>
      <c r="G9" s="15">
        <f>'64 oz'!price2-E9</f>
        <v>6.959267531</v>
      </c>
      <c r="H9" s="15">
        <f>'64 oz'!price3-E9</f>
        <v>7.459267531</v>
      </c>
      <c r="I9" s="15">
        <f>'64 oz'!price4-E9</f>
        <v>7.959267531</v>
      </c>
      <c r="J9" s="15">
        <f>'64 oz'!price5-E9</f>
        <v>8.459267531</v>
      </c>
      <c r="K9" s="15">
        <f>'64 oz'!price6-E9</f>
        <v>8.959267531</v>
      </c>
      <c r="L9" s="15">
        <f>'64 oz'!price7-E9</f>
        <v>9.459267531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16" t="s">
        <v>11</v>
      </c>
      <c r="B10" s="17">
        <v>58.6</v>
      </c>
      <c r="C10" s="18">
        <v>295.8</v>
      </c>
      <c r="D10" s="19">
        <f>C10/(ozperL*B10)</f>
        <v>0.1492808177</v>
      </c>
      <c r="E10" s="15">
        <f>'64 oz'!Size*D10</f>
        <v>9.553972333</v>
      </c>
      <c r="F10" s="15">
        <f>'64 oz'!price1-E10</f>
        <v>5.936027667</v>
      </c>
      <c r="G10" s="15">
        <f>'64 oz'!price2-E10</f>
        <v>6.436027667</v>
      </c>
      <c r="H10" s="15">
        <f>'64 oz'!price3-E10</f>
        <v>6.936027667</v>
      </c>
      <c r="I10" s="15">
        <f>'64 oz'!price4-E10</f>
        <v>7.436027667</v>
      </c>
      <c r="J10" s="15">
        <f>'64 oz'!price5-E10</f>
        <v>7.936027667</v>
      </c>
      <c r="K10" s="15">
        <f>'64 oz'!price6-E10</f>
        <v>8.436027667</v>
      </c>
      <c r="L10" s="15">
        <f>'64 oz'!price7-E10</f>
        <v>8.936027667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16" t="s">
        <v>12</v>
      </c>
      <c r="B11" s="17">
        <v>58.6</v>
      </c>
      <c r="C11" s="18">
        <v>268.1</v>
      </c>
      <c r="D11" s="19">
        <f>C11/(ozperL*B11)</f>
        <v>0.1353015119</v>
      </c>
      <c r="E11" s="15">
        <f>'64 oz'!Size*D11</f>
        <v>8.659296763</v>
      </c>
      <c r="F11" s="15">
        <f>'64 oz'!price1-E11</f>
        <v>6.830703237</v>
      </c>
      <c r="G11" s="15">
        <f>'64 oz'!price2-E11</f>
        <v>7.330703237</v>
      </c>
      <c r="H11" s="15">
        <f>'64 oz'!price3-E11</f>
        <v>7.830703237</v>
      </c>
      <c r="I11" s="15">
        <f>'64 oz'!price4-E11</f>
        <v>8.330703237</v>
      </c>
      <c r="J11" s="15">
        <f>'64 oz'!price5-E11</f>
        <v>8.830703237</v>
      </c>
      <c r="K11" s="15">
        <f>'64 oz'!price6-E11</f>
        <v>9.330703237</v>
      </c>
      <c r="L11" s="15">
        <f>'64 oz'!price7-E11</f>
        <v>9.830703237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16" t="s">
        <v>13</v>
      </c>
      <c r="B12" s="17">
        <v>58.6</v>
      </c>
      <c r="C12" s="18">
        <v>279.6</v>
      </c>
      <c r="D12" s="19">
        <f>C12/(ozperL*B12)</f>
        <v>0.1411051948</v>
      </c>
      <c r="E12" s="15">
        <f>'64 oz'!Size*D12</f>
        <v>9.030732469</v>
      </c>
      <c r="F12" s="15">
        <f>'64 oz'!price1-E12</f>
        <v>6.459267531</v>
      </c>
      <c r="G12" s="15">
        <f>'64 oz'!price2-E12</f>
        <v>6.959267531</v>
      </c>
      <c r="H12" s="15">
        <f>'64 oz'!price3-E12</f>
        <v>7.459267531</v>
      </c>
      <c r="I12" s="15">
        <f>'64 oz'!price4-E12</f>
        <v>7.959267531</v>
      </c>
      <c r="J12" s="15">
        <f>'64 oz'!price5-E12</f>
        <v>8.459267531</v>
      </c>
      <c r="K12" s="15">
        <f>'64 oz'!price6-E12</f>
        <v>8.959267531</v>
      </c>
      <c r="L12" s="15">
        <f>'64 oz'!price7-E12</f>
        <v>9.459267531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16" t="s">
        <v>14</v>
      </c>
      <c r="B13" s="17">
        <v>30.0</v>
      </c>
      <c r="C13" s="18">
        <v>141.15</v>
      </c>
      <c r="D13" s="19">
        <f>C13/(ozperL*B13)</f>
        <v>0.13914355</v>
      </c>
      <c r="E13" s="15">
        <f>'64 oz'!Size*D13</f>
        <v>8.905187201</v>
      </c>
      <c r="F13" s="15">
        <f>'64 oz'!price1-E13</f>
        <v>6.584812799</v>
      </c>
      <c r="G13" s="15">
        <f>'64 oz'!price2-E13</f>
        <v>7.084812799</v>
      </c>
      <c r="H13" s="15">
        <f>'64 oz'!price3-E13</f>
        <v>7.584812799</v>
      </c>
      <c r="I13" s="15">
        <f>'64 oz'!price4-E13</f>
        <v>8.084812799</v>
      </c>
      <c r="J13" s="15">
        <f>'64 oz'!price5-E13</f>
        <v>8.584812799</v>
      </c>
      <c r="K13" s="15">
        <f>'64 oz'!price6-E13</f>
        <v>9.084812799</v>
      </c>
      <c r="L13" s="15">
        <f>'64 oz'!price7-E13</f>
        <v>9.584812799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16" t="s">
        <v>15</v>
      </c>
      <c r="B14" s="17">
        <v>58.6</v>
      </c>
      <c r="C14" s="18">
        <v>361.91</v>
      </c>
      <c r="D14" s="19">
        <f>C14/(ozperL*B14)</f>
        <v>0.1826444244</v>
      </c>
      <c r="E14" s="15">
        <f>'64 oz'!Size*D14</f>
        <v>11.68924316</v>
      </c>
      <c r="F14" s="15">
        <f>'64 oz'!price1-E14</f>
        <v>3.800756839</v>
      </c>
      <c r="G14" s="15">
        <f>'64 oz'!price2-E14</f>
        <v>4.300756839</v>
      </c>
      <c r="H14" s="15">
        <f>'64 oz'!price3-E14</f>
        <v>4.800756839</v>
      </c>
      <c r="I14" s="15">
        <f>'64 oz'!price4-E14</f>
        <v>5.300756839</v>
      </c>
      <c r="J14" s="15">
        <f>'64 oz'!price5-E14</f>
        <v>5.800756839</v>
      </c>
      <c r="K14" s="15">
        <f>'64 oz'!price6-E14</f>
        <v>6.300756839</v>
      </c>
      <c r="L14" s="15">
        <f>'64 oz'!price7-E14</f>
        <v>6.800756839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20" t="s">
        <v>16</v>
      </c>
      <c r="B15" s="17">
        <v>50.0</v>
      </c>
      <c r="C15" s="18">
        <v>288.01</v>
      </c>
      <c r="D15" s="19">
        <f>C15/(ozperL*B15)</f>
        <v>0.1703495594</v>
      </c>
      <c r="E15" s="15">
        <f>'64 oz'!Size*D15</f>
        <v>10.9023718</v>
      </c>
      <c r="F15" s="15">
        <f>'64 oz'!price1-E15</f>
        <v>4.587628201</v>
      </c>
      <c r="G15" s="15">
        <f>'64 oz'!price2-E15</f>
        <v>5.087628201</v>
      </c>
      <c r="H15" s="15">
        <f>'64 oz'!price3-E15</f>
        <v>5.587628201</v>
      </c>
      <c r="I15" s="15">
        <f>'64 oz'!price4-E15</f>
        <v>6.087628201</v>
      </c>
      <c r="J15" s="15">
        <f>'64 oz'!price5-E15</f>
        <v>6.587628201</v>
      </c>
      <c r="K15" s="15">
        <f>'64 oz'!price6-E15</f>
        <v>7.087628201</v>
      </c>
      <c r="L15" s="15">
        <f>'64 oz'!price7-E15</f>
        <v>7.587628201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20" t="s">
        <v>17</v>
      </c>
      <c r="B16" s="21">
        <v>50.0</v>
      </c>
      <c r="C16" s="22">
        <v>221.19</v>
      </c>
      <c r="D16" s="19">
        <f>C16/(ozperL*B16)</f>
        <v>0.1308274679</v>
      </c>
      <c r="E16" s="15">
        <f>'64 oz'!Size*D16</f>
        <v>8.372957946</v>
      </c>
      <c r="F16" s="15">
        <f>'64 oz'!price1-E16</f>
        <v>7.117042054</v>
      </c>
      <c r="G16" s="15">
        <f>'64 oz'!price2-E16</f>
        <v>7.617042054</v>
      </c>
      <c r="H16" s="15">
        <f>'64 oz'!price3-E16</f>
        <v>8.117042054</v>
      </c>
      <c r="I16" s="15">
        <f>'64 oz'!price4-E16</f>
        <v>8.617042054</v>
      </c>
      <c r="J16" s="15">
        <f>'64 oz'!price5-E16</f>
        <v>9.117042054</v>
      </c>
      <c r="K16" s="15">
        <f>'64 oz'!price6-E16</f>
        <v>9.617042054</v>
      </c>
      <c r="L16" s="15">
        <f>'64 oz'!price7-E16</f>
        <v>10.11704205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20"/>
      <c r="B17" s="26"/>
      <c r="C17" s="27"/>
      <c r="D17" s="19" t="str">
        <f>C17/(ozperL*B17)</f>
        <v>#DIV/0!</v>
      </c>
      <c r="E17" s="15" t="str">
        <f>'64 oz'!Size*D17</f>
        <v>#DIV/0!</v>
      </c>
      <c r="F17" s="4" t="str">
        <f>'64 oz'!price1-E17</f>
        <v>#DIV/0!</v>
      </c>
      <c r="G17" s="4" t="str">
        <f>'64 oz'!price2-E17</f>
        <v>#DIV/0!</v>
      </c>
      <c r="H17" s="4" t="str">
        <f>'64 oz'!price3-E17</f>
        <v>#DIV/0!</v>
      </c>
      <c r="I17" s="4" t="str">
        <f>'64 oz'!price4-E17</f>
        <v>#DIV/0!</v>
      </c>
      <c r="J17" s="4" t="str">
        <f>'64 oz'!price5-E17</f>
        <v>#DIV/0!</v>
      </c>
      <c r="K17" s="4" t="str">
        <f>'64 oz'!price6-E17</f>
        <v>#DIV/0!</v>
      </c>
      <c r="L17" s="4" t="str">
        <f>'64 oz'!price7-E17</f>
        <v>#DIV/0!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23"/>
      <c r="B18" s="26"/>
      <c r="C18" s="28"/>
      <c r="D18" s="19" t="str">
        <f>C18/(ozperL*B18)</f>
        <v>#DIV/0!</v>
      </c>
      <c r="E18" s="15" t="str">
        <f>'64 oz'!Size*D18</f>
        <v>#DIV/0!</v>
      </c>
      <c r="F18" s="4" t="str">
        <f>'64 oz'!price1-E18</f>
        <v>#DIV/0!</v>
      </c>
      <c r="G18" s="4" t="str">
        <f>'64 oz'!price2-E18</f>
        <v>#DIV/0!</v>
      </c>
      <c r="H18" s="4" t="str">
        <f>'64 oz'!price3-E18</f>
        <v>#DIV/0!</v>
      </c>
      <c r="I18" s="4" t="str">
        <f>'64 oz'!price4-E18</f>
        <v>#DIV/0!</v>
      </c>
      <c r="J18" s="4" t="str">
        <f>'64 oz'!price5-E18</f>
        <v>#DIV/0!</v>
      </c>
      <c r="K18" s="4" t="str">
        <f>'64 oz'!price6-E18</f>
        <v>#DIV/0!</v>
      </c>
      <c r="L18" s="4" t="str">
        <f>'64 oz'!price7-E18</f>
        <v>#DIV/0!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24"/>
      <c r="B19" s="29"/>
      <c r="C19" s="28"/>
      <c r="D19" s="19" t="str">
        <f>C19/(ozperL*B19)</f>
        <v>#DIV/0!</v>
      </c>
      <c r="E19" s="15" t="str">
        <f>'64 oz'!Size*D19</f>
        <v>#DIV/0!</v>
      </c>
      <c r="F19" s="4" t="str">
        <f>'64 oz'!price1-E19</f>
        <v>#DIV/0!</v>
      </c>
      <c r="G19" s="4" t="str">
        <f>'64 oz'!price2-E19</f>
        <v>#DIV/0!</v>
      </c>
      <c r="H19" s="4" t="str">
        <f>'64 oz'!price3-E19</f>
        <v>#DIV/0!</v>
      </c>
      <c r="I19" s="4" t="str">
        <f>'64 oz'!price4-E19</f>
        <v>#DIV/0!</v>
      </c>
      <c r="J19" s="4" t="str">
        <f>'64 oz'!price5-E19</f>
        <v>#DIV/0!</v>
      </c>
      <c r="K19" s="4" t="str">
        <f>'64 oz'!price6-E19</f>
        <v>#DIV/0!</v>
      </c>
      <c r="L19" s="4" t="str">
        <f>'64 oz'!price7-E19</f>
        <v>#DIV/0!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20"/>
      <c r="B20" s="26"/>
      <c r="C20" s="28"/>
      <c r="D20" s="19" t="str">
        <f>C20/(ozperL*B20)</f>
        <v>#DIV/0!</v>
      </c>
      <c r="E20" s="15" t="str">
        <f>'64 oz'!Size*D20</f>
        <v>#DIV/0!</v>
      </c>
      <c r="F20" s="4" t="str">
        <f>'64 oz'!price1-E20</f>
        <v>#DIV/0!</v>
      </c>
      <c r="G20" s="4" t="str">
        <f>'64 oz'!price2-E20</f>
        <v>#DIV/0!</v>
      </c>
      <c r="H20" s="4" t="str">
        <f>'64 oz'!price3-E20</f>
        <v>#DIV/0!</v>
      </c>
      <c r="I20" s="4" t="str">
        <f>'64 oz'!price4-E20</f>
        <v>#DIV/0!</v>
      </c>
      <c r="J20" s="4" t="str">
        <f>'64 oz'!price5-E20</f>
        <v>#DIV/0!</v>
      </c>
      <c r="K20" s="4" t="str">
        <f>'64 oz'!price6-E20</f>
        <v>#DIV/0!</v>
      </c>
      <c r="L20" s="4" t="str">
        <f>'64 oz'!price7-E20</f>
        <v>#DIV/0!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23"/>
      <c r="B21" s="26"/>
      <c r="C21" s="28"/>
      <c r="D21" s="19" t="str">
        <f>C21/(ozperL*B21)</f>
        <v>#DIV/0!</v>
      </c>
      <c r="E21" s="15" t="str">
        <f>'64 oz'!Size*D21</f>
        <v>#DIV/0!</v>
      </c>
      <c r="F21" s="4" t="str">
        <f>'64 oz'!price1-E21</f>
        <v>#DIV/0!</v>
      </c>
      <c r="G21" s="4" t="str">
        <f>'64 oz'!price2-E21</f>
        <v>#DIV/0!</v>
      </c>
      <c r="H21" s="4" t="str">
        <f>'64 oz'!price3-E21</f>
        <v>#DIV/0!</v>
      </c>
      <c r="I21" s="4" t="str">
        <f>'64 oz'!price4-E21</f>
        <v>#DIV/0!</v>
      </c>
      <c r="J21" s="4" t="str">
        <f>'64 oz'!price5-E21</f>
        <v>#DIV/0!</v>
      </c>
      <c r="K21" s="4" t="str">
        <f>'64 oz'!price6-E21</f>
        <v>#DIV/0!</v>
      </c>
      <c r="L21" s="4" t="str">
        <f>'64 oz'!price7-E21</f>
        <v>#DIV/0!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23"/>
      <c r="B22" s="26"/>
      <c r="C22" s="28"/>
      <c r="D22" s="19" t="str">
        <f>C22/(ozperL*B22)</f>
        <v>#DIV/0!</v>
      </c>
      <c r="E22" s="15" t="str">
        <f>'64 oz'!Size*D22</f>
        <v>#DIV/0!</v>
      </c>
      <c r="F22" s="4" t="str">
        <f>'64 oz'!price1-E22</f>
        <v>#DIV/0!</v>
      </c>
      <c r="G22" s="4" t="str">
        <f>'64 oz'!price2-E22</f>
        <v>#DIV/0!</v>
      </c>
      <c r="H22" s="4" t="str">
        <f>'64 oz'!price3-E22</f>
        <v>#DIV/0!</v>
      </c>
      <c r="I22" s="4" t="str">
        <f>'64 oz'!price4-E22</f>
        <v>#DIV/0!</v>
      </c>
      <c r="J22" s="4" t="str">
        <f>'64 oz'!price5-E22</f>
        <v>#DIV/0!</v>
      </c>
      <c r="K22" s="4" t="str">
        <f>'64 oz'!price6-E22</f>
        <v>#DIV/0!</v>
      </c>
      <c r="L22" s="4" t="str">
        <f>'64 oz'!price7-E22</f>
        <v>#DIV/0!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23"/>
      <c r="B23" s="14"/>
      <c r="C23" s="4"/>
      <c r="D23" s="19" t="str">
        <f>C23/(ozperL*B23)</f>
        <v>#DIV/0!</v>
      </c>
      <c r="E23" s="15" t="str">
        <f>'64 oz'!Size*D23</f>
        <v>#DIV/0!</v>
      </c>
      <c r="F23" s="4" t="str">
        <f>'64 oz'!price1-E23</f>
        <v>#DIV/0!</v>
      </c>
      <c r="G23" s="4" t="str">
        <f>'64 oz'!price2-E23</f>
        <v>#DIV/0!</v>
      </c>
      <c r="H23" s="4" t="str">
        <f>'64 oz'!price3-E23</f>
        <v>#DIV/0!</v>
      </c>
      <c r="I23" s="4" t="str">
        <f>'64 oz'!price4-E23</f>
        <v>#DIV/0!</v>
      </c>
      <c r="J23" s="4" t="str">
        <f>'64 oz'!price5-E23</f>
        <v>#DIV/0!</v>
      </c>
      <c r="K23" s="4" t="str">
        <f>'64 oz'!price6-E23</f>
        <v>#DIV/0!</v>
      </c>
      <c r="L23" s="4" t="str">
        <f>'64 oz'!price7-E23</f>
        <v>#DIV/0!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4"/>
      <c r="B24" s="14"/>
      <c r="C24" s="4"/>
      <c r="D24" s="4"/>
      <c r="E24" s="4"/>
      <c r="F24" s="16"/>
      <c r="G24" s="16"/>
      <c r="H24" s="4"/>
      <c r="I24" s="1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4"/>
      <c r="B25" s="1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4"/>
      <c r="B26" s="14"/>
      <c r="C26" s="4"/>
      <c r="D26" s="4"/>
      <c r="E26" s="4"/>
      <c r="F26" s="4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4"/>
      <c r="B27" s="1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4"/>
      <c r="B28" s="1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4"/>
      <c r="B29" s="1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4"/>
      <c r="B30" s="1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4"/>
      <c r="B31" s="1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4"/>
      <c r="B32" s="1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4"/>
      <c r="B33" s="1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4"/>
      <c r="B34" s="1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4"/>
      <c r="B35" s="1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4"/>
      <c r="B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4"/>
      <c r="B37" s="1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4"/>
      <c r="B38" s="1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4"/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4"/>
      <c r="B40" s="1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4"/>
      <c r="B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4"/>
      <c r="B42" s="1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4"/>
      <c r="B43" s="1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4"/>
      <c r="B44" s="1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4"/>
      <c r="B45" s="1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4"/>
      <c r="B46" s="1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4"/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4"/>
      <c r="B48" s="1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4"/>
      <c r="B49" s="1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4"/>
      <c r="B50" s="1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4"/>
      <c r="B51" s="1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4"/>
      <c r="B52" s="1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4"/>
      <c r="B53" s="1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4"/>
      <c r="B54" s="1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4"/>
      <c r="B55" s="1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4"/>
      <c r="B56" s="1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4"/>
      <c r="B57" s="1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4"/>
      <c r="B58" s="1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4"/>
      <c r="B59" s="1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4"/>
      <c r="B60" s="1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4"/>
      <c r="B61" s="1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4"/>
      <c r="B62" s="1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4"/>
      <c r="B63" s="1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4"/>
      <c r="B64" s="1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4"/>
      <c r="B65" s="1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4"/>
      <c r="B66" s="1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4"/>
      <c r="B67" s="1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4"/>
      <c r="B68" s="1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4"/>
      <c r="B69" s="1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4"/>
      <c r="B70" s="1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4"/>
      <c r="B71" s="1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4"/>
      <c r="B72" s="1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4"/>
      <c r="B73" s="1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4"/>
      <c r="B74" s="1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4"/>
      <c r="B75" s="1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4"/>
      <c r="B77" s="1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4"/>
      <c r="B78" s="1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4"/>
      <c r="B79" s="1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4"/>
      <c r="B80" s="1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4"/>
      <c r="B81" s="1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4"/>
      <c r="B82" s="1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4"/>
      <c r="B83" s="1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4"/>
      <c r="B84" s="1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4"/>
      <c r="B85" s="1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"/>
      <c r="B86" s="1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4"/>
      <c r="B87" s="1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4"/>
      <c r="B88" s="1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4"/>
      <c r="B89" s="1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4"/>
      <c r="B90" s="1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4"/>
      <c r="B91" s="1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/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4"/>
      <c r="B93" s="1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4"/>
      <c r="B94" s="1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4"/>
      <c r="B95" s="1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4"/>
      <c r="B96" s="1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"/>
      <c r="B97" s="1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"/>
      <c r="B98" s="1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/>
      <c r="B99" s="1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/>
      <c r="B100" s="1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/>
      <c r="B101" s="1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/>
      <c r="B102" s="1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/>
      <c r="B103" s="1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/>
      <c r="B104" s="1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/>
      <c r="B105" s="1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/>
      <c r="B106" s="1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/>
      <c r="B107" s="1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/>
      <c r="B108" s="1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/>
      <c r="B109" s="1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/>
      <c r="B110" s="1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/>
      <c r="B111" s="1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/>
      <c r="B112" s="1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4"/>
      <c r="B113" s="1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4"/>
      <c r="B114" s="1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4"/>
      <c r="B115" s="1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4"/>
      <c r="B116" s="1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4"/>
      <c r="B117" s="1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/>
      <c r="B118" s="1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/>
      <c r="B119" s="1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/>
      <c r="B120" s="1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/>
      <c r="B121" s="1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/>
      <c r="B122" s="1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/>
      <c r="B123" s="1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/>
      <c r="B124" s="1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1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1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1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1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1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1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1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1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1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1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1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1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1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1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1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1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1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1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1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1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1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1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1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1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1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1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1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1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1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1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1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1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1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1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1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1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1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1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1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1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1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1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1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1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1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1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1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1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1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1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1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1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1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1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1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1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1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1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1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1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1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1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1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1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1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1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1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1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1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1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1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1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1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1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1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1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1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1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1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1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1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1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1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1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1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1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1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1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1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1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1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1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1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1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1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1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1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1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1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1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1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1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1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1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1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1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1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1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1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1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1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1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1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1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1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1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1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1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1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1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1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1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1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1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1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1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1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1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1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1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1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1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1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1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1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1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1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1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1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1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1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1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1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1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1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1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1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1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1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1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1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1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1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1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1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1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1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1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1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1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1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1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1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1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1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1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1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1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1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1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1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1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1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1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1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1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1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1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1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1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1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1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1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1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1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1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1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1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1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1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1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1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1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1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1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1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1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1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1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1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1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1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1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1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1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1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1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1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1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1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1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1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1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1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1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1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1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1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1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1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1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1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1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1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1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1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1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1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1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1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1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1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1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1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1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1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1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1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1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1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1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1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1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1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1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1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1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1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1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1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1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1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1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1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1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1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1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1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1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1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1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1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1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1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1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1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1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1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1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1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1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1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1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1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1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1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1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1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1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1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1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1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1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1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1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1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1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1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1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1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1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1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1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1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1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1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1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1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1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1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1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1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1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1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1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1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1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1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1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1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1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1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1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1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1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1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1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1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1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1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1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1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1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1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1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1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1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1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1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1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1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1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1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1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1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1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1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1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1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1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1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1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1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1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1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1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1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1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1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1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1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1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1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1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1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1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1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1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1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1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1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1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1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1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1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1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1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1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1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1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1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1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1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1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1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1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1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1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1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1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1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1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1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1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1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1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1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1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1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1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1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1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1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1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1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1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1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1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1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1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1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1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1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1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1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1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1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1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1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1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1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1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1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1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1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1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1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1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1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1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1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1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1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1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1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1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1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1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1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1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1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1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1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1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1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1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1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1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1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1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1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1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1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1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1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1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1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1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1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1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1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1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1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1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1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1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1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1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1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1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1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1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1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1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1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1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1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1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1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1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1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1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1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1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1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1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1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1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1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1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1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1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1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1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1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1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1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1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1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1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1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1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1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1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1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1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1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1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1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1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1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1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1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1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1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1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1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1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1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1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1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1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1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1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1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1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1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1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1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1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1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1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1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1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1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1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1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1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1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1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1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1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1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1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1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1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1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1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1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1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1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1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1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1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1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1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1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1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1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1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1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1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1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1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1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1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1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1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1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1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1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1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1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1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1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1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1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1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1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1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1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1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1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1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1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1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1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1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1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1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1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1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1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1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1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1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1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1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1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1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1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1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1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1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1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1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1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1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1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1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1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1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1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1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1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1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1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1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1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1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1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1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1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1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1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1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1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1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1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1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1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1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1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1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1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1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1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1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1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1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1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1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1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1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1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1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1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1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1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1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1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1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1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1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1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1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1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1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1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1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1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1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1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1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1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1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1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1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1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1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1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1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1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1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1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1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1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1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1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1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1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1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1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1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1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1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1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1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1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1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1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1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1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1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1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1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1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1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1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1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1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1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1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1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1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1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1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1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1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1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1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1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1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1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1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1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1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1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1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1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1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1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1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1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1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1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1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1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1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1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1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1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1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1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1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1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1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1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1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1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1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1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1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1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1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1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1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1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1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1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1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1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1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1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1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1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1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1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1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1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1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1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1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1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1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1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1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1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1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1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1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1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1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1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1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1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1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1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1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1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1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1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1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1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1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1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1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1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1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1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1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1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1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1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1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1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1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1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1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1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1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1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1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1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1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1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1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1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1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1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1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1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1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1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1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1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1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1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1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1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1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1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1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1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1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1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1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1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1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1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1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1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1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1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1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1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1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1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1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1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1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1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1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1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1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1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1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1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1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1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1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1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1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1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1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1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1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1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1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1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1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1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1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1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1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1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1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1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1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1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1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1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1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1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1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1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1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1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1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A997" s="4"/>
      <c r="B997" s="1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A998" s="4"/>
      <c r="B998" s="1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A999" s="4"/>
      <c r="B999" s="1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>
      <c r="A1000" s="4"/>
      <c r="B1000" s="1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>
      <c r="A1001" s="4"/>
      <c r="B1001" s="1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>
      <c r="A1002" s="4"/>
      <c r="B1002" s="1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</sheetData>
  <mergeCells count="2">
    <mergeCell ref="F5:L5"/>
    <mergeCell ref="B6:C6"/>
  </mergeCells>
  <hyperlinks>
    <hyperlink r:id="rId1" ref="G3"/>
  </hyperlinks>
  <drawing r:id="rId2"/>
</worksheet>
</file>